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yurtluk\Documents\MHY_KARAVAN\"/>
    </mc:Choice>
  </mc:AlternateContent>
  <xr:revisionPtr revIDLastSave="0" documentId="13_ncr:1_{BD7D1AD2-2D86-4D30-BFD6-6FD8AD9763AB}" xr6:coauthVersionLast="45" xr6:coauthVersionMax="45" xr10:uidLastSave="{00000000-0000-0000-0000-000000000000}"/>
  <bookViews>
    <workbookView xWindow="6105" yWindow="1260" windowWidth="28800" windowHeight="11385" tabRatio="570" xr2:uid="{208162A8-CF30-495E-A704-C5BC5C4038E3}"/>
  </bookViews>
  <sheets>
    <sheet name="güç hesabı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27" i="1" l="1"/>
  <c r="F13" i="1" l="1"/>
  <c r="G13" i="1" s="1"/>
  <c r="F10" i="1"/>
  <c r="G10" i="1" s="1"/>
  <c r="F11" i="1"/>
  <c r="G11" i="1" s="1"/>
  <c r="F12" i="1"/>
  <c r="G12" i="1" s="1"/>
  <c r="F4" i="1"/>
  <c r="G4" i="1" s="1"/>
  <c r="F7" i="1"/>
  <c r="G7" i="1" s="1"/>
  <c r="F8" i="1"/>
  <c r="G8" i="1" s="1"/>
  <c r="F6" i="1"/>
  <c r="G6" i="1" s="1"/>
  <c r="F16" i="1"/>
  <c r="G16" i="1" s="1"/>
  <c r="F14" i="1"/>
  <c r="G14" i="1" s="1"/>
  <c r="F3" i="1"/>
  <c r="G3" i="1" s="1"/>
  <c r="F9" i="1"/>
  <c r="G9" i="1" s="1"/>
  <c r="F5" i="1"/>
  <c r="G5" i="1" s="1"/>
  <c r="F15" i="1"/>
  <c r="G15" i="1" s="1"/>
  <c r="F17" i="1"/>
  <c r="G17" i="1" s="1"/>
  <c r="F2" i="1" l="1"/>
  <c r="F19" i="1" l="1"/>
  <c r="F20" i="1"/>
  <c r="G2" i="1"/>
  <c r="F21" i="1" l="1"/>
  <c r="G20" i="1"/>
  <c r="E28" i="1" l="1"/>
  <c r="E26" i="1"/>
  <c r="G21" i="1"/>
  <c r="C33" i="1"/>
  <c r="C38" i="1" s="1"/>
</calcChain>
</file>

<file path=xl/sharedStrings.xml><?xml version="1.0" encoding="utf-8"?>
<sst xmlns="http://schemas.openxmlformats.org/spreadsheetml/2006/main" count="56" uniqueCount="44">
  <si>
    <t>Güç Tüketim Kalemi</t>
  </si>
  <si>
    <t>Çalışma Gerilimi</t>
  </si>
  <si>
    <t>Adet</t>
  </si>
  <si>
    <t>12 V</t>
  </si>
  <si>
    <t>Günlük Çalışma Süresi
(h) saat</t>
  </si>
  <si>
    <t>Nominal Güç
(W) Watt</t>
  </si>
  <si>
    <t>Günlük Harcanan Enerji
(Wh) Watt Saat</t>
  </si>
  <si>
    <t>Yıllık Harcanan Enerji
(Wh) Watt Saat</t>
  </si>
  <si>
    <t>220 V</t>
  </si>
  <si>
    <t>Su pompa 1</t>
  </si>
  <si>
    <t>Su pompa 2</t>
  </si>
  <si>
    <t>telefon şarj</t>
  </si>
  <si>
    <t>el aleti batarya şarj</t>
  </si>
  <si>
    <t>su ısıtıcı</t>
  </si>
  <si>
    <t>webasto dizel</t>
  </si>
  <si>
    <t>kahve makinesi</t>
  </si>
  <si>
    <t>Akü Verimi</t>
  </si>
  <si>
    <t>Akü Gerilimi
(V)</t>
  </si>
  <si>
    <t>Güneş Panel Verimi
%</t>
  </si>
  <si>
    <t>TV</t>
  </si>
  <si>
    <t>Ek ihtiyaç % &gt;&gt;&gt;</t>
  </si>
  <si>
    <t>Günlük İhtiyaç (Wh) TOPLAM</t>
  </si>
  <si>
    <t>Aküden Beslenme Süresi
(Gün)</t>
  </si>
  <si>
    <t>Güneş panel gücü hesabı: günlük toplam enerji ihtiyacı / günlük ortalama güneş saati / güneş panel verimi</t>
  </si>
  <si>
    <t>Ortalama Günlük Güneş Süresi
(h) saat</t>
  </si>
  <si>
    <t>AKÜ KAPASİTE
(Ah) amper saat</t>
  </si>
  <si>
    <t>PANEL GÜCÜ
(W) watt</t>
  </si>
  <si>
    <t>Güneş paneli şarj kontrol cihaz kapasite hesabı: panel gücü / akü gerilimi</t>
  </si>
  <si>
    <t>Şarj Kontrol Cihaz Kapasitesi (A) amper</t>
  </si>
  <si>
    <t>&gt;</t>
  </si>
  <si>
    <t>**Şarj kontrol cihaz kapasitesi aşağıda çıkan sonuçtan yüksek değerde seçilmeli !</t>
  </si>
  <si>
    <t>pervane, vantilatör</t>
  </si>
  <si>
    <t>tablet şarj</t>
  </si>
  <si>
    <t>süpürge</t>
  </si>
  <si>
    <t>12Vdc - 220Vac invertör kaybı % &gt;&gt;&gt;</t>
  </si>
  <si>
    <t>Akü kapasite hesabı: günlük toplam enerji ihtiyacı x ihtiyacın aküden kaç gün karşılanacağı / deşarj derinliği / akü verimi / akü gerilimi</t>
  </si>
  <si>
    <t>Deşarj derinliği DoD</t>
  </si>
  <si>
    <t>AGM</t>
  </si>
  <si>
    <t>Jel</t>
  </si>
  <si>
    <t>LifePo4</t>
  </si>
  <si>
    <t>blender</t>
  </si>
  <si>
    <t>buzdolabı</t>
  </si>
  <si>
    <t>el mikseri</t>
  </si>
  <si>
    <t>aydınlatma**ölçülecek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</si>
</sst>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162"/>
      <scheme val="minor"/>
    </font>
    <font>
      <sz val="8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scheme val="minor"/>
    </font>
    <font>
      <sz val="13"/>
      <color theme="1"/>
      <name val="Calibri"/>
      <family val="2"/>
      <charset val="162"/>
      <scheme val="minor"/>
    </font>
    <font>
      <sz val="11"/>
      <color rgb="FF0070C0"/>
      <name val="Calibri"/>
      <family val="2"/>
      <charset val="16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charset val="162"/>
      <scheme val="minor"/>
    </font>
    <font>
      <b/>
      <sz val="15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25"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wrapText="1"/>
    </xf>
    <xf numFmtId="0" fontId="3" fillId="0" borderId="0" xfId="0" applyFont="1" applyFill="1" applyAlignment="1">
      <alignment horizontal="center" wrapText="1"/>
    </xf>
    <xf numFmtId="1" fontId="0" fillId="0" borderId="0" xfId="0" applyNumberFormat="1"/>
    <xf numFmtId="0" fontId="0" fillId="0" borderId="1" xfId="0" applyBorder="1"/>
    <xf numFmtId="0" fontId="0" fillId="0" borderId="0" xfId="0" applyFill="1" applyBorder="1"/>
    <xf numFmtId="1" fontId="0" fillId="0" borderId="0" xfId="0" applyNumberFormat="1" applyFill="1" applyBorder="1"/>
    <xf numFmtId="0" fontId="3" fillId="0" borderId="0" xfId="0" applyFont="1" applyFill="1" applyAlignment="1">
      <alignment horizontal="right"/>
    </xf>
    <xf numFmtId="1" fontId="4" fillId="2" borderId="2" xfId="0" applyNumberFormat="1" applyFont="1" applyFill="1" applyBorder="1"/>
    <xf numFmtId="1" fontId="0" fillId="0" borderId="1" xfId="0" applyNumberFormat="1" applyBorder="1"/>
    <xf numFmtId="0" fontId="0" fillId="3" borderId="1" xfId="0" applyFill="1" applyBorder="1"/>
    <xf numFmtId="0" fontId="0" fillId="3" borderId="3" xfId="0" applyFill="1" applyBorder="1"/>
    <xf numFmtId="9" fontId="0" fillId="3" borderId="3" xfId="1" applyFont="1" applyFill="1" applyBorder="1"/>
    <xf numFmtId="0" fontId="3" fillId="0" borderId="0" xfId="0" applyFont="1"/>
    <xf numFmtId="9" fontId="0" fillId="3" borderId="0" xfId="1" applyFont="1" applyFill="1" applyBorder="1"/>
    <xf numFmtId="9" fontId="0" fillId="3" borderId="1" xfId="0" applyNumberFormat="1" applyFill="1" applyBorder="1"/>
    <xf numFmtId="0" fontId="8" fillId="0" borderId="0" xfId="0" applyFont="1" applyAlignment="1">
      <alignment horizontal="center"/>
    </xf>
    <xf numFmtId="0" fontId="6" fillId="0" borderId="0" xfId="0" applyFont="1" applyAlignment="1">
      <alignment horizontal="center" wrapText="1"/>
    </xf>
    <xf numFmtId="9" fontId="7" fillId="3" borderId="1" xfId="1" applyFont="1" applyFill="1" applyBorder="1"/>
    <xf numFmtId="49" fontId="5" fillId="0" borderId="0" xfId="0" applyNumberFormat="1" applyFont="1" applyAlignment="1">
      <alignment horizontal="left"/>
    </xf>
    <xf numFmtId="0" fontId="5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7" fillId="0" borderId="1" xfId="0" applyFont="1" applyBorder="1"/>
  </cellXfs>
  <cellStyles count="2">
    <cellStyle name="Normal" xfId="0" builtinId="0"/>
    <cellStyle name="Percent" xfId="1" builtinId="5"/>
  </cellStyles>
  <dxfs count="4"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4C6F7E-F416-4587-8528-27E996AC23F6}">
  <sheetPr>
    <pageSetUpPr autoPageBreaks="0"/>
  </sheetPr>
  <dimension ref="A1:H38"/>
  <sheetViews>
    <sheetView tabSelected="1" zoomScale="95" workbookViewId="0">
      <selection activeCell="A16" sqref="A16"/>
    </sheetView>
  </sheetViews>
  <sheetFormatPr defaultRowHeight="15" x14ac:dyDescent="0.25"/>
  <cols>
    <col min="1" max="1" width="36.28515625" bestFit="1" customWidth="1"/>
    <col min="2" max="2" width="18.85546875" bestFit="1" customWidth="1"/>
    <col min="3" max="3" width="12.5703125" bestFit="1" customWidth="1"/>
    <col min="4" max="4" width="12.140625" bestFit="1" customWidth="1"/>
    <col min="5" max="5" width="27.28515625" bestFit="1" customWidth="1"/>
    <col min="6" max="6" width="22.5703125" bestFit="1" customWidth="1"/>
    <col min="7" max="7" width="19.85546875" bestFit="1" customWidth="1"/>
    <col min="8" max="8" width="20.85546875" customWidth="1"/>
  </cols>
  <sheetData>
    <row r="1" spans="1:7" s="1" customFormat="1" ht="30" x14ac:dyDescent="0.25">
      <c r="A1" s="2" t="s">
        <v>0</v>
      </c>
      <c r="B1" s="2" t="s">
        <v>1</v>
      </c>
      <c r="C1" s="3" t="s">
        <v>5</v>
      </c>
      <c r="D1" s="2" t="s">
        <v>2</v>
      </c>
      <c r="E1" s="3" t="s">
        <v>4</v>
      </c>
      <c r="F1" s="3" t="s">
        <v>6</v>
      </c>
      <c r="G1" s="3" t="s">
        <v>7</v>
      </c>
    </row>
    <row r="2" spans="1:7" x14ac:dyDescent="0.25">
      <c r="A2" s="6" t="s">
        <v>41</v>
      </c>
      <c r="B2" s="6" t="s">
        <v>8</v>
      </c>
      <c r="C2" s="12">
        <v>16.7</v>
      </c>
      <c r="D2" s="12">
        <v>1</v>
      </c>
      <c r="E2" s="12">
        <v>24</v>
      </c>
      <c r="F2" s="11">
        <f t="shared" ref="F2:F9" si="0">C2*D2*E2</f>
        <v>400.79999999999995</v>
      </c>
      <c r="G2" s="11">
        <f t="shared" ref="G2:G9" si="1">F2*365</f>
        <v>146291.99999999997</v>
      </c>
    </row>
    <row r="3" spans="1:7" x14ac:dyDescent="0.25">
      <c r="A3" s="6" t="s">
        <v>15</v>
      </c>
      <c r="B3" s="6" t="s">
        <v>8</v>
      </c>
      <c r="C3" s="12">
        <v>670</v>
      </c>
      <c r="D3" s="12">
        <v>3</v>
      </c>
      <c r="E3" s="12">
        <v>0.15</v>
      </c>
      <c r="F3" s="6">
        <f t="shared" si="0"/>
        <v>301.5</v>
      </c>
      <c r="G3" s="6">
        <f t="shared" si="1"/>
        <v>110047.5</v>
      </c>
    </row>
    <row r="4" spans="1:7" x14ac:dyDescent="0.25">
      <c r="A4" s="6" t="s">
        <v>42</v>
      </c>
      <c r="B4" s="6" t="s">
        <v>8</v>
      </c>
      <c r="C4" s="12">
        <v>400</v>
      </c>
      <c r="D4" s="12">
        <v>1</v>
      </c>
      <c r="E4" s="12">
        <v>0.05</v>
      </c>
      <c r="F4" s="11">
        <f t="shared" si="0"/>
        <v>20</v>
      </c>
      <c r="G4" s="11">
        <f t="shared" si="1"/>
        <v>7300</v>
      </c>
    </row>
    <row r="5" spans="1:7" x14ac:dyDescent="0.25">
      <c r="A5" s="6" t="s">
        <v>40</v>
      </c>
      <c r="B5" s="6" t="s">
        <v>8</v>
      </c>
      <c r="C5" s="12">
        <v>150</v>
      </c>
      <c r="D5" s="12">
        <v>1</v>
      </c>
      <c r="E5" s="12">
        <v>0.1</v>
      </c>
      <c r="F5" s="6">
        <f t="shared" si="0"/>
        <v>15</v>
      </c>
      <c r="G5" s="6">
        <f t="shared" si="1"/>
        <v>5475</v>
      </c>
    </row>
    <row r="6" spans="1:7" x14ac:dyDescent="0.25">
      <c r="A6" s="6" t="s">
        <v>12</v>
      </c>
      <c r="B6" s="6" t="s">
        <v>8</v>
      </c>
      <c r="C6" s="12">
        <v>40</v>
      </c>
      <c r="D6" s="12">
        <v>1</v>
      </c>
      <c r="E6" s="12">
        <v>0.6</v>
      </c>
      <c r="F6" s="11">
        <f t="shared" si="0"/>
        <v>24</v>
      </c>
      <c r="G6" s="11">
        <f t="shared" si="1"/>
        <v>8760</v>
      </c>
    </row>
    <row r="7" spans="1:7" x14ac:dyDescent="0.25">
      <c r="A7" s="6" t="s">
        <v>32</v>
      </c>
      <c r="B7" s="6" t="s">
        <v>3</v>
      </c>
      <c r="C7" s="12">
        <v>10</v>
      </c>
      <c r="D7" s="12">
        <v>1</v>
      </c>
      <c r="E7" s="12">
        <v>3</v>
      </c>
      <c r="F7" s="11">
        <f t="shared" si="0"/>
        <v>30</v>
      </c>
      <c r="G7" s="11">
        <f t="shared" si="1"/>
        <v>10950</v>
      </c>
    </row>
    <row r="8" spans="1:7" x14ac:dyDescent="0.25">
      <c r="A8" s="6" t="s">
        <v>11</v>
      </c>
      <c r="B8" s="6" t="s">
        <v>3</v>
      </c>
      <c r="C8" s="12">
        <v>10</v>
      </c>
      <c r="D8" s="12">
        <v>2</v>
      </c>
      <c r="E8" s="12">
        <v>1</v>
      </c>
      <c r="F8" s="11">
        <f t="shared" si="0"/>
        <v>20</v>
      </c>
      <c r="G8" s="11">
        <f t="shared" si="1"/>
        <v>7300</v>
      </c>
    </row>
    <row r="9" spans="1:7" x14ac:dyDescent="0.25">
      <c r="A9" s="6" t="s">
        <v>31</v>
      </c>
      <c r="B9" s="6" t="s">
        <v>3</v>
      </c>
      <c r="C9" s="12">
        <v>17</v>
      </c>
      <c r="D9" s="12">
        <v>1</v>
      </c>
      <c r="E9" s="12">
        <v>3</v>
      </c>
      <c r="F9" s="6">
        <f t="shared" si="0"/>
        <v>51</v>
      </c>
      <c r="G9" s="6">
        <f t="shared" si="1"/>
        <v>18615</v>
      </c>
    </row>
    <row r="10" spans="1:7" x14ac:dyDescent="0.25">
      <c r="A10" s="24" t="s">
        <v>43</v>
      </c>
      <c r="B10" s="6" t="s">
        <v>3</v>
      </c>
      <c r="C10" s="12"/>
      <c r="D10" s="12"/>
      <c r="E10" s="12"/>
      <c r="F10" s="11">
        <f t="shared" ref="F10:F17" si="2">C10*D10*E10</f>
        <v>0</v>
      </c>
      <c r="G10" s="11">
        <f t="shared" ref="G10:G17" si="3">F10*365</f>
        <v>0</v>
      </c>
    </row>
    <row r="11" spans="1:7" x14ac:dyDescent="0.25">
      <c r="A11" s="6" t="s">
        <v>9</v>
      </c>
      <c r="B11" s="6" t="s">
        <v>3</v>
      </c>
      <c r="C11" s="12">
        <v>25.2</v>
      </c>
      <c r="D11" s="12">
        <v>1</v>
      </c>
      <c r="E11" s="12">
        <v>1</v>
      </c>
      <c r="F11" s="11">
        <f t="shared" si="2"/>
        <v>25.2</v>
      </c>
      <c r="G11" s="11">
        <f t="shared" si="3"/>
        <v>9198</v>
      </c>
    </row>
    <row r="12" spans="1:7" x14ac:dyDescent="0.25">
      <c r="A12" s="6" t="s">
        <v>10</v>
      </c>
      <c r="B12" s="6" t="s">
        <v>3</v>
      </c>
      <c r="C12" s="12">
        <v>20.399999999999999</v>
      </c>
      <c r="D12" s="12">
        <v>1</v>
      </c>
      <c r="E12" s="12">
        <v>0.17</v>
      </c>
      <c r="F12" s="11">
        <f t="shared" si="2"/>
        <v>3.468</v>
      </c>
      <c r="G12" s="11">
        <f t="shared" si="3"/>
        <v>1265.82</v>
      </c>
    </row>
    <row r="13" spans="1:7" x14ac:dyDescent="0.25">
      <c r="A13" s="6" t="s">
        <v>19</v>
      </c>
      <c r="B13" s="6" t="s">
        <v>3</v>
      </c>
      <c r="C13" s="12">
        <v>30</v>
      </c>
      <c r="D13" s="12">
        <v>1</v>
      </c>
      <c r="E13" s="12">
        <v>3</v>
      </c>
      <c r="F13" s="11">
        <f t="shared" si="2"/>
        <v>90</v>
      </c>
      <c r="G13" s="11">
        <f t="shared" si="3"/>
        <v>32850</v>
      </c>
    </row>
    <row r="14" spans="1:7" x14ac:dyDescent="0.25">
      <c r="A14" s="6" t="s">
        <v>14</v>
      </c>
      <c r="B14" s="6" t="s">
        <v>3</v>
      </c>
      <c r="C14" s="12">
        <v>29</v>
      </c>
      <c r="D14" s="12">
        <v>1</v>
      </c>
      <c r="E14" s="12">
        <v>6</v>
      </c>
      <c r="F14" s="6">
        <f>C14*D14*E14</f>
        <v>174</v>
      </c>
      <c r="G14" s="6">
        <f>F14*365</f>
        <v>63510</v>
      </c>
    </row>
    <row r="15" spans="1:7" x14ac:dyDescent="0.25">
      <c r="A15" s="6" t="s">
        <v>33</v>
      </c>
      <c r="B15" s="6" t="s">
        <v>3</v>
      </c>
      <c r="C15" s="12">
        <v>60</v>
      </c>
      <c r="D15" s="12">
        <v>1</v>
      </c>
      <c r="E15" s="12">
        <v>0.25</v>
      </c>
      <c r="F15" s="6">
        <f>C15*D15*E15</f>
        <v>15</v>
      </c>
      <c r="G15" s="6">
        <f>F15*365</f>
        <v>5475</v>
      </c>
    </row>
    <row r="16" spans="1:7" x14ac:dyDescent="0.25">
      <c r="A16" s="24" t="s">
        <v>13</v>
      </c>
      <c r="B16" s="6"/>
      <c r="C16" s="12"/>
      <c r="D16" s="12">
        <v>1</v>
      </c>
      <c r="E16" s="12">
        <v>0.25</v>
      </c>
      <c r="F16" s="6">
        <f t="shared" si="2"/>
        <v>0</v>
      </c>
      <c r="G16" s="6">
        <f t="shared" si="3"/>
        <v>0</v>
      </c>
    </row>
    <row r="17" spans="1:8" x14ac:dyDescent="0.25">
      <c r="A17" s="6"/>
      <c r="B17" s="6"/>
      <c r="C17" s="12"/>
      <c r="D17" s="12"/>
      <c r="E17" s="12"/>
      <c r="F17" s="6">
        <f t="shared" si="2"/>
        <v>0</v>
      </c>
      <c r="G17" s="6">
        <f t="shared" si="3"/>
        <v>0</v>
      </c>
    </row>
    <row r="18" spans="1:8" x14ac:dyDescent="0.25">
      <c r="A18" s="7"/>
      <c r="B18" s="7"/>
      <c r="C18" s="7"/>
      <c r="D18" s="7"/>
      <c r="E18" s="7"/>
      <c r="F18" s="7"/>
      <c r="G18" s="7"/>
    </row>
    <row r="19" spans="1:8" x14ac:dyDescent="0.25">
      <c r="A19" s="7" t="s">
        <v>20</v>
      </c>
      <c r="B19" s="16">
        <v>0</v>
      </c>
      <c r="C19" s="7"/>
      <c r="D19" s="7"/>
      <c r="E19" s="7"/>
      <c r="F19" s="8">
        <f>SUM(F2:F17)*B19</f>
        <v>0</v>
      </c>
      <c r="G19" s="7"/>
    </row>
    <row r="20" spans="1:8" ht="15.75" thickBot="1" x14ac:dyDescent="0.3">
      <c r="A20" s="7" t="s">
        <v>34</v>
      </c>
      <c r="B20" s="16">
        <v>0.15</v>
      </c>
      <c r="C20" s="7"/>
      <c r="D20" s="7"/>
      <c r="E20" s="7"/>
      <c r="F20" s="8">
        <f>SUMIF(B2:B17, "220 V", F2:F17)*B20</f>
        <v>114.19499999999999</v>
      </c>
      <c r="G20" s="8">
        <f>F20*365</f>
        <v>41681.174999999996</v>
      </c>
    </row>
    <row r="21" spans="1:8" ht="18" thickBot="1" x14ac:dyDescent="0.35">
      <c r="E21" s="9" t="s">
        <v>21</v>
      </c>
      <c r="F21" s="10">
        <f>SUM(F2:F20)</f>
        <v>1284.1629999999998</v>
      </c>
      <c r="G21" s="5">
        <f t="shared" ref="G21" si="4">F21*365</f>
        <v>468719.49499999994</v>
      </c>
    </row>
    <row r="24" spans="1:8" x14ac:dyDescent="0.25">
      <c r="A24" s="21" t="s">
        <v>35</v>
      </c>
      <c r="B24" s="21"/>
      <c r="C24" s="21"/>
      <c r="D24" s="21"/>
      <c r="E24" s="21"/>
      <c r="F24" s="21"/>
      <c r="G24" s="21"/>
      <c r="H24" s="21"/>
    </row>
    <row r="25" spans="1:8" ht="30.75" thickBot="1" x14ac:dyDescent="0.3">
      <c r="A25" s="3" t="s">
        <v>22</v>
      </c>
      <c r="B25" s="3" t="s">
        <v>36</v>
      </c>
      <c r="C25" s="19" t="s">
        <v>16</v>
      </c>
      <c r="D25" s="3" t="s">
        <v>17</v>
      </c>
      <c r="E25" s="4" t="s">
        <v>25</v>
      </c>
    </row>
    <row r="26" spans="1:8" ht="18" thickBot="1" x14ac:dyDescent="0.35">
      <c r="A26" s="12">
        <v>2</v>
      </c>
      <c r="B26" s="17">
        <v>0.6</v>
      </c>
      <c r="C26" s="20">
        <v>0.85</v>
      </c>
      <c r="D26" s="13">
        <v>12</v>
      </c>
      <c r="E26" s="10">
        <f>F21*A26/B26/C26/D26</f>
        <v>419.6611111111111</v>
      </c>
      <c r="F26" s="1" t="s">
        <v>37</v>
      </c>
    </row>
    <row r="27" spans="1:8" ht="18" thickBot="1" x14ac:dyDescent="0.35">
      <c r="A27" s="12">
        <v>2</v>
      </c>
      <c r="B27" s="17">
        <v>0.7</v>
      </c>
      <c r="C27" s="20">
        <v>0.85</v>
      </c>
      <c r="D27" s="13">
        <v>12</v>
      </c>
      <c r="E27" s="10">
        <f>F21*A27/B27/C27/D27</f>
        <v>359.70952380952377</v>
      </c>
      <c r="F27" s="1" t="s">
        <v>38</v>
      </c>
    </row>
    <row r="28" spans="1:8" ht="18" thickBot="1" x14ac:dyDescent="0.35">
      <c r="A28" s="12">
        <v>2</v>
      </c>
      <c r="B28" s="17">
        <v>0.9</v>
      </c>
      <c r="C28" s="20">
        <v>0.92</v>
      </c>
      <c r="D28" s="13">
        <v>12</v>
      </c>
      <c r="E28" s="10">
        <f>F21*A28/B28/C28/D28</f>
        <v>258.4869162640901</v>
      </c>
      <c r="F28" s="1" t="s">
        <v>39</v>
      </c>
    </row>
    <row r="31" spans="1:8" x14ac:dyDescent="0.25">
      <c r="A31" s="22" t="s">
        <v>23</v>
      </c>
      <c r="B31" s="22"/>
      <c r="C31" s="22"/>
      <c r="D31" s="22"/>
      <c r="E31" s="22"/>
      <c r="F31" s="22"/>
      <c r="G31" s="22"/>
      <c r="H31" s="22"/>
    </row>
    <row r="32" spans="1:8" ht="30.75" thickBot="1" x14ac:dyDescent="0.3">
      <c r="A32" s="3" t="s">
        <v>24</v>
      </c>
      <c r="B32" s="3" t="s">
        <v>18</v>
      </c>
      <c r="C32" s="4" t="s">
        <v>26</v>
      </c>
    </row>
    <row r="33" spans="1:8" ht="18" thickBot="1" x14ac:dyDescent="0.35">
      <c r="A33" s="12">
        <v>5</v>
      </c>
      <c r="B33" s="14">
        <v>0.7</v>
      </c>
      <c r="C33" s="10">
        <f>F21/A33/B33</f>
        <v>366.90371428571427</v>
      </c>
    </row>
    <row r="36" spans="1:8" x14ac:dyDescent="0.25">
      <c r="A36" s="22" t="s">
        <v>27</v>
      </c>
      <c r="B36" s="22"/>
      <c r="C36" s="22"/>
      <c r="D36" s="22"/>
      <c r="E36" s="22"/>
      <c r="F36" s="22"/>
      <c r="G36" s="22"/>
      <c r="H36" s="22"/>
    </row>
    <row r="37" spans="1:8" ht="15.75" thickBot="1" x14ac:dyDescent="0.3">
      <c r="A37" s="23" t="s">
        <v>30</v>
      </c>
      <c r="B37" s="23"/>
      <c r="C37" s="23"/>
      <c r="D37" s="23"/>
      <c r="E37" s="23"/>
      <c r="F37" s="23"/>
      <c r="G37" s="23"/>
      <c r="H37" s="23"/>
    </row>
    <row r="38" spans="1:8" ht="20.25" thickBot="1" x14ac:dyDescent="0.35">
      <c r="A38" s="15" t="s">
        <v>28</v>
      </c>
      <c r="B38" s="18" t="s">
        <v>29</v>
      </c>
      <c r="C38" s="10">
        <f>C33/D26</f>
        <v>30.575309523809523</v>
      </c>
    </row>
  </sheetData>
  <dataConsolidate/>
  <mergeCells count="4">
    <mergeCell ref="A24:H24"/>
    <mergeCell ref="A31:H31"/>
    <mergeCell ref="A36:H36"/>
    <mergeCell ref="A37:H37"/>
  </mergeCells>
  <phoneticPr fontId="1" type="noConversion"/>
  <conditionalFormatting sqref="B2:B19">
    <cfRule type="cellIs" dxfId="3" priority="5" operator="equal">
      <formula>"48 V"</formula>
    </cfRule>
    <cfRule type="cellIs" dxfId="2" priority="6" operator="equal">
      <formula>"12 V"</formula>
    </cfRule>
    <cfRule type="cellIs" dxfId="1" priority="7" operator="equal">
      <formula>"220 V"</formula>
    </cfRule>
  </conditionalFormatting>
  <conditionalFormatting sqref="B20 A33:B33">
    <cfRule type="containsBlanks" dxfId="0" priority="3">
      <formula>LEN(TRIM(A20))=0</formula>
    </cfRule>
  </conditionalFormatting>
  <dataValidations count="1">
    <dataValidation type="list" allowBlank="1" showInputMessage="1" showErrorMessage="1" sqref="B2:B18" xr:uid="{59B5BC84-B746-4EB9-BAA2-398089A97009}">
      <formula1>"12 V, 48 V, 220 V"</formula1>
    </dataValidation>
  </dataValidations>
  <pageMargins left="0.7" right="0.7" top="0.75" bottom="0.75" header="0.3" footer="0.3"/>
  <pageSetup paperSize="9" orientation="portrait" r:id="rId1"/>
  <headerFooter>
    <oddHeader>&amp;L&amp;"Tahoma,Regular"&amp;12&amp;K00C000Public</oddHeader>
    <evenHeader>&amp;L&amp;"Tahoma,Regular"&amp;12&amp;K00C000Public</evenHeader>
    <firstHeader>&amp;L&amp;"Tahoma,Regular"&amp;12&amp;K00C000Public</first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isl xmlns:xsd="http://www.w3.org/2001/XMLSchema" xmlns:xsi="http://www.w3.org/2001/XMLSchema-instance" xmlns="http://www.boldonjames.com/2008/01/sie/internal/label" sislVersion="0" policy="716a05e2-6b8b-44b6-9a49-fe673ad21dbd" origin="userSelected">
  <element uid="id_classification_nonbusiness" value=""/>
  <element uid="3ffa5534-f3e8-495d-b78d-9b63b9e78493" value=""/>
</sisl>
</file>

<file path=customXml/itemProps1.xml><?xml version="1.0" encoding="utf-8"?>
<ds:datastoreItem xmlns:ds="http://schemas.openxmlformats.org/officeDocument/2006/customXml" ds:itemID="{3522EC52-4F70-476D-8134-ABD44E30B339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güç hesabı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Halid Yurtluk</dc:creator>
  <cp:lastModifiedBy>Halid Yurtluk</cp:lastModifiedBy>
  <dcterms:created xsi:type="dcterms:W3CDTF">2020-10-29T22:07:35Z</dcterms:created>
  <dcterms:modified xsi:type="dcterms:W3CDTF">2020-11-12T11:12:59Z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ndexRef">
    <vt:lpwstr>75ebbdc3-7162-4a33-990c-3898a1ed963e</vt:lpwstr>
  </property>
  <property fmtid="{D5CDD505-2E9C-101B-9397-08002B2CF9AE}" pid="3" name="bjSaver">
    <vt:lpwstr>VmUI2sGqpL9Elnj/am7bMtkjDBGQhrJ0</vt:lpwstr>
  </property>
  <property fmtid="{D5CDD505-2E9C-101B-9397-08002B2CF9AE}" pid="4" name="bjDocumentLabelXML">
    <vt:lpwstr>&lt;?xml version="1.0" encoding="us-ascii"?&gt;&lt;sisl xmlns:xsd="http://www.w3.org/2001/XMLSchema" xmlns:xsi="http://www.w3.org/2001/XMLSchema-instance" sislVersion="0" policy="716a05e2-6b8b-44b6-9a49-fe673ad21dbd" origin="userSelected" xmlns="http://www.boldonj</vt:lpwstr>
  </property>
  <property fmtid="{D5CDD505-2E9C-101B-9397-08002B2CF9AE}" pid="5" name="bjDocumentLabelXML-0">
    <vt:lpwstr>ames.com/2008/01/sie/internal/label"&gt;&lt;element uid="id_classification_nonbusiness" value="" /&gt;&lt;element uid="3ffa5534-f3e8-495d-b78d-9b63b9e78493" value="" /&gt;&lt;/sisl&gt;</vt:lpwstr>
  </property>
  <property fmtid="{D5CDD505-2E9C-101B-9397-08002B2CF9AE}" pid="6" name="bjDocumentSecurityLabel">
    <vt:lpwstr>Public Non Contain Personal Data</vt:lpwstr>
  </property>
  <property fmtid="{D5CDD505-2E9C-101B-9397-08002B2CF9AE}" pid="7" name="bjLeftHeaderLabel-first">
    <vt:lpwstr>&amp;"Tahoma,Regular"&amp;12&amp;K00C000Public</vt:lpwstr>
  </property>
  <property fmtid="{D5CDD505-2E9C-101B-9397-08002B2CF9AE}" pid="8" name="bjLeftHeaderLabel-even">
    <vt:lpwstr>&amp;"Tahoma,Regular"&amp;12&amp;K00C000Public</vt:lpwstr>
  </property>
  <property fmtid="{D5CDD505-2E9C-101B-9397-08002B2CF9AE}" pid="9" name="bjLeftHeaderLabel">
    <vt:lpwstr>&amp;"Tahoma,Regular"&amp;12&amp;K00C000Public</vt:lpwstr>
  </property>
</Properties>
</file>